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3E\Desktop\"/>
    </mc:Choice>
  </mc:AlternateContent>
  <bookViews>
    <workbookView xWindow="0" yWindow="0" windowWidth="20970" windowHeight="6945" xr2:uid="{7C07B433-D91D-445C-A520-F1707A75C57B}"/>
  </bookViews>
  <sheets>
    <sheet name="Foglio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L55" i="1"/>
  <c r="L53" i="1"/>
  <c r="L52" i="1"/>
  <c r="L49" i="1"/>
  <c r="I50" i="1"/>
  <c r="I51" i="1"/>
  <c r="I52" i="1"/>
  <c r="I53" i="1"/>
  <c r="I49" i="1"/>
  <c r="E55" i="1"/>
  <c r="E56" i="1" s="1"/>
  <c r="E53" i="1"/>
  <c r="B44" i="1"/>
  <c r="B43" i="1"/>
  <c r="A44" i="1"/>
  <c r="A43" i="1"/>
  <c r="I36" i="1"/>
  <c r="J36" i="1" s="1"/>
  <c r="K33" i="1"/>
  <c r="J33" i="1"/>
  <c r="L33" i="1" s="1"/>
  <c r="C36" i="1"/>
  <c r="B35" i="1"/>
  <c r="C35" i="1"/>
  <c r="E35" i="1" s="1"/>
  <c r="D35" i="1"/>
  <c r="C34" i="1"/>
  <c r="D34" i="1"/>
  <c r="E34" i="1"/>
  <c r="F34" i="1" s="1"/>
  <c r="B34" i="1"/>
  <c r="F33" i="1"/>
  <c r="D33" i="1"/>
  <c r="C33" i="1"/>
  <c r="E33" i="1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7" i="1"/>
  <c r="C4" i="1"/>
  <c r="C3" i="1"/>
  <c r="M33" i="1" l="1"/>
  <c r="I34" i="1"/>
  <c r="F35" i="1"/>
  <c r="B36" i="1"/>
  <c r="J34" i="1" l="1"/>
  <c r="K34" i="1"/>
  <c r="L34" i="1" l="1"/>
  <c r="I35" i="1"/>
  <c r="M34" i="1"/>
  <c r="K35" i="1" l="1"/>
  <c r="J35" i="1"/>
  <c r="L35" i="1" s="1"/>
  <c r="M35" i="1" l="1"/>
</calcChain>
</file>

<file path=xl/sharedStrings.xml><?xml version="1.0" encoding="utf-8"?>
<sst xmlns="http://schemas.openxmlformats.org/spreadsheetml/2006/main" count="56" uniqueCount="41">
  <si>
    <t>f(x) = exp(x^2-2x)-x</t>
  </si>
  <si>
    <t>a</t>
  </si>
  <si>
    <t>b</t>
  </si>
  <si>
    <t>x</t>
  </si>
  <si>
    <t>f(x)</t>
  </si>
  <si>
    <t>f1(x)</t>
  </si>
  <si>
    <t>NR1</t>
  </si>
  <si>
    <t>f'(x) = (2x-2)*exp(x^2-2x) - 1</t>
  </si>
  <si>
    <t>f'(x)</t>
  </si>
  <si>
    <t>xkp1</t>
  </si>
  <si>
    <t>scarto</t>
  </si>
  <si>
    <t>k</t>
  </si>
  <si>
    <t>PF</t>
  </si>
  <si>
    <t>g(x) = exp(x^2-2x)</t>
  </si>
  <si>
    <t xml:space="preserve">g'(x) = (2x-2)*exp(x^2-2x) </t>
  </si>
  <si>
    <t>&lt; 1</t>
  </si>
  <si>
    <t>&gt; 1</t>
  </si>
  <si>
    <t>|g1|</t>
  </si>
  <si>
    <t>Ecs</t>
  </si>
  <si>
    <t>f(x) = exp(2x-2)+4x^3-12x^2+3</t>
  </si>
  <si>
    <t>f1</t>
  </si>
  <si>
    <t xml:space="preserve"> exp(2x-2)+4x^3-12x^2+3</t>
  </si>
  <si>
    <t>2*exp(2x-2)+12x^2-24x</t>
  </si>
  <si>
    <t>f2</t>
  </si>
  <si>
    <t>4*exp(2x-2)+24x-24</t>
  </si>
  <si>
    <t>f3</t>
  </si>
  <si>
    <t>8*exp(2x-2)+24</t>
  </si>
  <si>
    <t>f4</t>
  </si>
  <si>
    <t>16*exp(2x-2)</t>
  </si>
  <si>
    <t>M</t>
  </si>
  <si>
    <t>-M*(b-a)^5/(2880*n^4)</t>
  </si>
  <si>
    <t>(16*2^5)/(2880*n^4) &lt; 0.0125</t>
  </si>
  <si>
    <t>==&gt;</t>
  </si>
  <si>
    <t>n^4</t>
  </si>
  <si>
    <t xml:space="preserve">&gt; </t>
  </si>
  <si>
    <t>n</t>
  </si>
  <si>
    <t>h = 1</t>
  </si>
  <si>
    <t>I_CS</t>
  </si>
  <si>
    <t>F = [0.5*exp(2x-2)+x^4-4x^3+3x]</t>
  </si>
  <si>
    <t>I_V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</si>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</sst>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0" borderId="0" xfId="0" quotePrefix="1"/>
    <xf numFmtId="0" fontId="0" fillId="5" borderId="1" xfId="0" applyFill="1" applyBorder="1"/>
    <xf numFmtId="0" fontId="0" fillId="5" borderId="1" xfId="0" quotePrefix="1" applyFill="1" applyBorder="1"/>
    <xf numFmtId="0" fontId="0" fillId="0" borderId="0" xfId="0" quotePrefix="1" applyFill="1" applyBorder="1"/>
    <xf numFmtId="0" fontId="0" fillId="6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f(x)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Foglio1!$A$7:$A$27</c:f>
              <c:numCache>
                <c:formatCode>General</c:formatCode>
                <c:ptCount val="21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</c:numCache>
            </c:numRef>
          </c:xVal>
          <c:yVal>
            <c:numRef>
              <c:f>Foglio1!$B$7:$B$27</c:f>
              <c:numCache>
                <c:formatCode>General</c:formatCode>
                <c:ptCount val="21"/>
                <c:pt idx="0">
                  <c:v>1</c:v>
                </c:pt>
                <c:pt idx="1">
                  <c:v>0.66606511085029596</c:v>
                </c:pt>
                <c:pt idx="2">
                  <c:v>0.39564852642789206</c:v>
                </c:pt>
                <c:pt idx="3">
                  <c:v>0.16869056951300043</c:v>
                </c:pt>
                <c:pt idx="4">
                  <c:v>-2.7633447258985311E-2</c:v>
                </c:pt>
                <c:pt idx="5">
                  <c:v>-0.20157335871473719</c:v>
                </c:pt>
                <c:pt idx="6">
                  <c:v>-0.35839437332320101</c:v>
                </c:pt>
                <c:pt idx="7">
                  <c:v>-0.50132730059395703</c:v>
                </c:pt>
                <c:pt idx="8">
                  <c:v>-0.63212055882855767</c:v>
                </c:pt>
                <c:pt idx="9">
                  <c:v>-0.75132730059395703</c:v>
                </c:pt>
                <c:pt idx="10">
                  <c:v>-0.85839437332320101</c:v>
                </c:pt>
                <c:pt idx="11">
                  <c:v>-0.95157335871473725</c:v>
                </c:pt>
                <c:pt idx="12">
                  <c:v>-1.0276334472589852</c:v>
                </c:pt>
                <c:pt idx="13">
                  <c:v>-1.0813094304869995</c:v>
                </c:pt>
                <c:pt idx="14">
                  <c:v>-1.1043514735721081</c:v>
                </c:pt>
                <c:pt idx="15">
                  <c:v>-1.083934889149704</c:v>
                </c:pt>
                <c:pt idx="16">
                  <c:v>-1</c:v>
                </c:pt>
                <c:pt idx="17">
                  <c:v>-0.82075412523236224</c:v>
                </c:pt>
                <c:pt idx="18">
                  <c:v>-0.4949453430397015</c:v>
                </c:pt>
                <c:pt idx="19">
                  <c:v>6.1652083032291749E-2</c:v>
                </c:pt>
                <c:pt idx="20">
                  <c:v>0.99034295746184142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71-445C-A3EF-D167FC035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235640"/>
        <c:axId val="435235968"/>
      </c:scatterChart>
      <c:valAx>
        <c:axId val="435235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235968"/>
        <c:crosses val="autoZero"/>
        <c:crossBetween val="midCat"/>
      </c:valAx>
      <c:valAx>
        <c:axId val="43523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235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f(x)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Foglio1!$L$7:$L$27</c:f>
              <c:numCache>
                <c:formatCode>General</c:formatCode>
                <c:ptCount val="21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</c:numCache>
            </c:numRef>
          </c:xVal>
          <c:yVal>
            <c:numRef>
              <c:f>Foglio1!$M$7:$M$27</c:f>
              <c:numCache>
                <c:formatCode>General</c:formatCode>
                <c:ptCount val="21"/>
                <c:pt idx="0">
                  <c:v>1</c:v>
                </c:pt>
                <c:pt idx="1">
                  <c:v>0.79106511085029596</c:v>
                </c:pt>
                <c:pt idx="2">
                  <c:v>0.64564852642789206</c:v>
                </c:pt>
                <c:pt idx="3">
                  <c:v>0.54369056951300043</c:v>
                </c:pt>
                <c:pt idx="4">
                  <c:v>0.47236655274101469</c:v>
                </c:pt>
                <c:pt idx="5">
                  <c:v>0.42342664128526281</c:v>
                </c:pt>
                <c:pt idx="6">
                  <c:v>0.39160562667679899</c:v>
                </c:pt>
                <c:pt idx="7">
                  <c:v>0.37367269940604297</c:v>
                </c:pt>
                <c:pt idx="8">
                  <c:v>0.36787944117144233</c:v>
                </c:pt>
                <c:pt idx="9">
                  <c:v>0.37367269940604297</c:v>
                </c:pt>
                <c:pt idx="10">
                  <c:v>0.39160562667679899</c:v>
                </c:pt>
                <c:pt idx="11">
                  <c:v>0.42342664128526281</c:v>
                </c:pt>
                <c:pt idx="12">
                  <c:v>0.47236655274101469</c:v>
                </c:pt>
                <c:pt idx="13">
                  <c:v>0.54369056951300043</c:v>
                </c:pt>
                <c:pt idx="14">
                  <c:v>0.64564852642789206</c:v>
                </c:pt>
                <c:pt idx="15">
                  <c:v>0.79106511085029596</c:v>
                </c:pt>
                <c:pt idx="16">
                  <c:v>1</c:v>
                </c:pt>
                <c:pt idx="17">
                  <c:v>1.3042458747676378</c:v>
                </c:pt>
                <c:pt idx="18">
                  <c:v>1.7550546569602985</c:v>
                </c:pt>
                <c:pt idx="19">
                  <c:v>2.4366520830322917</c:v>
                </c:pt>
                <c:pt idx="20">
                  <c:v>3.4903429574618414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CA-46D9-8A62-9581D5E19D0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Foglio1!$L$7:$L$27</c:f>
              <c:numCache>
                <c:formatCode>General</c:formatCode>
                <c:ptCount val="21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</c:numCache>
            </c:numRef>
          </c:xVal>
          <c:yVal>
            <c:numRef>
              <c:f>Foglio1!$L$7:$L$27</c:f>
              <c:numCache>
                <c:formatCode>General</c:formatCode>
                <c:ptCount val="21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CA-46D9-8A62-9581D5E19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235640"/>
        <c:axId val="435235968"/>
      </c:scatterChart>
      <c:valAx>
        <c:axId val="435235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235968"/>
        <c:crosses val="autoZero"/>
        <c:crossBetween val="midCat"/>
      </c:valAx>
      <c:valAx>
        <c:axId val="43523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235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6</xdr:row>
      <xdr:rowOff>42862</xdr:rowOff>
    </xdr:from>
    <xdr:to>
      <xdr:col>10</xdr:col>
      <xdr:colOff>190500</xdr:colOff>
      <xdr:row>20</xdr:row>
      <xdr:rowOff>119062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298C6EF-B220-4F64-BA09-7EFEAFB912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</xdr:row>
      <xdr:rowOff>0</xdr:rowOff>
    </xdr:from>
    <xdr:to>
      <xdr:col>21</xdr:col>
      <xdr:colOff>304800</xdr:colOff>
      <xdr:row>20</xdr:row>
      <xdr:rowOff>76200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49BAD07-E5AE-4AEA-8CE0-76AACB491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DC1E-CA5F-4320-ACDF-5D2BA6B6E263}">
  <sheetPr>
    <pageSetUpPr fitToPage="1"/>
  </sheetPr>
  <dimension ref="A1:M57"/>
  <sheetViews>
    <sheetView tabSelected="1" topLeftCell="A28" workbookViewId="0">
      <selection activeCell="F44" sqref="F44"/>
    </sheetView>
  </sheetViews>
  <sheetFormatPr defaultRowHeight="15" x14ac:dyDescent="0.25"/>
  <cols>
    <col min="1" max="1" width="27.7109375" bestFit="1" customWidth="1"/>
    <col min="2" max="2" width="15.7109375" bestFit="1" customWidth="1"/>
    <col min="11" max="11" width="31.28515625" bestFit="1" customWidth="1"/>
  </cols>
  <sheetData>
    <row r="1" spans="1:13" x14ac:dyDescent="0.25">
      <c r="A1" t="s">
        <v>0</v>
      </c>
      <c r="M1" t="s">
        <v>13</v>
      </c>
    </row>
    <row r="3" spans="1:13" x14ac:dyDescent="0.25">
      <c r="A3" t="s">
        <v>1</v>
      </c>
      <c r="B3">
        <v>0</v>
      </c>
      <c r="C3">
        <f>EXP(B3^2-2*B3)-B3</f>
        <v>1</v>
      </c>
    </row>
    <row r="4" spans="1:13" x14ac:dyDescent="0.25">
      <c r="A4" t="s">
        <v>2</v>
      </c>
      <c r="B4">
        <v>2.5</v>
      </c>
      <c r="C4">
        <f>EXP(B4^2-2*B4)-B4</f>
        <v>0.99034295746184142</v>
      </c>
    </row>
    <row r="6" spans="1:13" x14ac:dyDescent="0.25">
      <c r="A6" t="s">
        <v>3</v>
      </c>
      <c r="B6" t="s">
        <v>4</v>
      </c>
      <c r="L6" t="s">
        <v>3</v>
      </c>
      <c r="M6" t="s">
        <v>5</v>
      </c>
    </row>
    <row r="7" spans="1:13" x14ac:dyDescent="0.25">
      <c r="A7">
        <v>0</v>
      </c>
      <c r="B7">
        <f>EXP(A7^2-2*A7)-A7</f>
        <v>1</v>
      </c>
      <c r="L7">
        <v>0</v>
      </c>
      <c r="M7">
        <f>EXP(L7^2-2*L7)</f>
        <v>1</v>
      </c>
    </row>
    <row r="8" spans="1:13" x14ac:dyDescent="0.25">
      <c r="A8">
        <v>0.125</v>
      </c>
      <c r="B8">
        <f t="shared" ref="B8:B27" si="0">EXP(A8^2-2*A8)-A8</f>
        <v>0.66606511085029596</v>
      </c>
      <c r="L8">
        <v>0.125</v>
      </c>
      <c r="M8">
        <f t="shared" ref="M8:M27" si="1">EXP(L8^2-2*L8)</f>
        <v>0.79106511085029596</v>
      </c>
    </row>
    <row r="9" spans="1:13" x14ac:dyDescent="0.25">
      <c r="A9">
        <v>0.25</v>
      </c>
      <c r="B9">
        <f t="shared" si="0"/>
        <v>0.39564852642789206</v>
      </c>
      <c r="L9">
        <v>0.25</v>
      </c>
      <c r="M9">
        <f t="shared" si="1"/>
        <v>0.64564852642789206</v>
      </c>
    </row>
    <row r="10" spans="1:13" x14ac:dyDescent="0.25">
      <c r="A10">
        <v>0.375</v>
      </c>
      <c r="B10">
        <f t="shared" si="0"/>
        <v>0.16869056951300043</v>
      </c>
      <c r="L10">
        <v>0.375</v>
      </c>
      <c r="M10">
        <f t="shared" si="1"/>
        <v>0.54369056951300043</v>
      </c>
    </row>
    <row r="11" spans="1:13" x14ac:dyDescent="0.25">
      <c r="A11">
        <v>0.5</v>
      </c>
      <c r="B11">
        <f t="shared" si="0"/>
        <v>-2.7633447258985311E-2</v>
      </c>
      <c r="L11">
        <v>0.5</v>
      </c>
      <c r="M11">
        <f t="shared" si="1"/>
        <v>0.47236655274101469</v>
      </c>
    </row>
    <row r="12" spans="1:13" x14ac:dyDescent="0.25">
      <c r="A12">
        <v>0.625</v>
      </c>
      <c r="B12">
        <f t="shared" si="0"/>
        <v>-0.20157335871473719</v>
      </c>
      <c r="L12">
        <v>0.625</v>
      </c>
      <c r="M12">
        <f t="shared" si="1"/>
        <v>0.42342664128526281</v>
      </c>
    </row>
    <row r="13" spans="1:13" x14ac:dyDescent="0.25">
      <c r="A13">
        <v>0.75</v>
      </c>
      <c r="B13">
        <f t="shared" si="0"/>
        <v>-0.35839437332320101</v>
      </c>
      <c r="L13">
        <v>0.75</v>
      </c>
      <c r="M13">
        <f t="shared" si="1"/>
        <v>0.39160562667679899</v>
      </c>
    </row>
    <row r="14" spans="1:13" x14ac:dyDescent="0.25">
      <c r="A14">
        <v>0.875</v>
      </c>
      <c r="B14">
        <f t="shared" si="0"/>
        <v>-0.50132730059395703</v>
      </c>
      <c r="L14">
        <v>0.875</v>
      </c>
      <c r="M14">
        <f t="shared" si="1"/>
        <v>0.37367269940604297</v>
      </c>
    </row>
    <row r="15" spans="1:13" x14ac:dyDescent="0.25">
      <c r="A15">
        <v>1</v>
      </c>
      <c r="B15">
        <f t="shared" si="0"/>
        <v>-0.63212055882855767</v>
      </c>
      <c r="L15">
        <v>1</v>
      </c>
      <c r="M15">
        <f t="shared" si="1"/>
        <v>0.36787944117144233</v>
      </c>
    </row>
    <row r="16" spans="1:13" x14ac:dyDescent="0.25">
      <c r="A16">
        <v>1.125</v>
      </c>
      <c r="B16">
        <f t="shared" si="0"/>
        <v>-0.75132730059395703</v>
      </c>
      <c r="L16">
        <v>1.125</v>
      </c>
      <c r="M16">
        <f t="shared" si="1"/>
        <v>0.37367269940604297</v>
      </c>
    </row>
    <row r="17" spans="1:13" x14ac:dyDescent="0.25">
      <c r="A17">
        <v>1.25</v>
      </c>
      <c r="B17">
        <f t="shared" si="0"/>
        <v>-0.85839437332320101</v>
      </c>
      <c r="L17">
        <v>1.25</v>
      </c>
      <c r="M17">
        <f t="shared" si="1"/>
        <v>0.39160562667679899</v>
      </c>
    </row>
    <row r="18" spans="1:13" x14ac:dyDescent="0.25">
      <c r="A18">
        <v>1.375</v>
      </c>
      <c r="B18">
        <f t="shared" si="0"/>
        <v>-0.95157335871473725</v>
      </c>
      <c r="L18">
        <v>1.375</v>
      </c>
      <c r="M18">
        <f t="shared" si="1"/>
        <v>0.42342664128526281</v>
      </c>
    </row>
    <row r="19" spans="1:13" x14ac:dyDescent="0.25">
      <c r="A19">
        <v>1.5</v>
      </c>
      <c r="B19">
        <f t="shared" si="0"/>
        <v>-1.0276334472589852</v>
      </c>
      <c r="L19">
        <v>1.5</v>
      </c>
      <c r="M19">
        <f t="shared" si="1"/>
        <v>0.47236655274101469</v>
      </c>
    </row>
    <row r="20" spans="1:13" x14ac:dyDescent="0.25">
      <c r="A20">
        <v>1.625</v>
      </c>
      <c r="B20">
        <f t="shared" si="0"/>
        <v>-1.0813094304869995</v>
      </c>
      <c r="L20">
        <v>1.625</v>
      </c>
      <c r="M20">
        <f t="shared" si="1"/>
        <v>0.54369056951300043</v>
      </c>
    </row>
    <row r="21" spans="1:13" x14ac:dyDescent="0.25">
      <c r="A21">
        <v>1.75</v>
      </c>
      <c r="B21">
        <f t="shared" si="0"/>
        <v>-1.1043514735721081</v>
      </c>
      <c r="L21">
        <v>1.75</v>
      </c>
      <c r="M21">
        <f t="shared" si="1"/>
        <v>0.64564852642789206</v>
      </c>
    </row>
    <row r="22" spans="1:13" x14ac:dyDescent="0.25">
      <c r="A22">
        <v>1.875</v>
      </c>
      <c r="B22">
        <f t="shared" si="0"/>
        <v>-1.083934889149704</v>
      </c>
      <c r="L22">
        <v>1.875</v>
      </c>
      <c r="M22">
        <f t="shared" si="1"/>
        <v>0.79106511085029596</v>
      </c>
    </row>
    <row r="23" spans="1:13" x14ac:dyDescent="0.25">
      <c r="A23">
        <v>2</v>
      </c>
      <c r="B23">
        <f t="shared" si="0"/>
        <v>-1</v>
      </c>
      <c r="L23">
        <v>2</v>
      </c>
      <c r="M23">
        <f t="shared" si="1"/>
        <v>1</v>
      </c>
    </row>
    <row r="24" spans="1:13" x14ac:dyDescent="0.25">
      <c r="A24">
        <v>2.125</v>
      </c>
      <c r="B24">
        <f t="shared" si="0"/>
        <v>-0.82075412523236224</v>
      </c>
      <c r="L24">
        <v>2.125</v>
      </c>
      <c r="M24">
        <f t="shared" si="1"/>
        <v>1.3042458747676378</v>
      </c>
    </row>
    <row r="25" spans="1:13" x14ac:dyDescent="0.25">
      <c r="A25">
        <v>2.25</v>
      </c>
      <c r="B25">
        <f t="shared" si="0"/>
        <v>-0.4949453430397015</v>
      </c>
      <c r="L25">
        <v>2.25</v>
      </c>
      <c r="M25">
        <f t="shared" si="1"/>
        <v>1.7550546569602985</v>
      </c>
    </row>
    <row r="26" spans="1:13" x14ac:dyDescent="0.25">
      <c r="A26">
        <v>2.375</v>
      </c>
      <c r="B26">
        <f t="shared" si="0"/>
        <v>6.1652083032291749E-2</v>
      </c>
      <c r="L26">
        <v>2.375</v>
      </c>
      <c r="M26">
        <f t="shared" si="1"/>
        <v>2.4366520830322917</v>
      </c>
    </row>
    <row r="27" spans="1:13" x14ac:dyDescent="0.25">
      <c r="A27">
        <v>2.5</v>
      </c>
      <c r="B27">
        <f t="shared" si="0"/>
        <v>0.99034295746184142</v>
      </c>
      <c r="L27">
        <v>2.5</v>
      </c>
      <c r="M27">
        <f t="shared" si="1"/>
        <v>3.4903429574618414</v>
      </c>
    </row>
    <row r="29" spans="1:13" x14ac:dyDescent="0.25">
      <c r="A29" t="s">
        <v>7</v>
      </c>
    </row>
    <row r="31" spans="1:13" x14ac:dyDescent="0.25">
      <c r="A31" t="s">
        <v>6</v>
      </c>
      <c r="H31" t="s">
        <v>6</v>
      </c>
    </row>
    <row r="32" spans="1:13" x14ac:dyDescent="0.25">
      <c r="A32" t="s">
        <v>11</v>
      </c>
      <c r="B32" t="s">
        <v>3</v>
      </c>
      <c r="C32" t="s">
        <v>4</v>
      </c>
      <c r="D32" t="s">
        <v>8</v>
      </c>
      <c r="E32" t="s">
        <v>9</v>
      </c>
      <c r="F32" t="s">
        <v>10</v>
      </c>
      <c r="H32" t="s">
        <v>11</v>
      </c>
      <c r="I32" t="s">
        <v>3</v>
      </c>
      <c r="J32" t="s">
        <v>4</v>
      </c>
      <c r="K32" t="s">
        <v>8</v>
      </c>
      <c r="L32" t="s">
        <v>9</v>
      </c>
      <c r="M32" t="s">
        <v>10</v>
      </c>
    </row>
    <row r="33" spans="1:13" x14ac:dyDescent="0.25">
      <c r="A33">
        <v>0</v>
      </c>
      <c r="B33">
        <v>1</v>
      </c>
      <c r="C33">
        <f>EXP(B33^2-2*B33)-B33</f>
        <v>-0.63212055882855767</v>
      </c>
      <c r="D33">
        <f>(2*B33-2)*EXP(B33^2-2*B33)-1</f>
        <v>-1</v>
      </c>
      <c r="E33">
        <f>B33-C33/D33</f>
        <v>0.36787944117144233</v>
      </c>
      <c r="F33">
        <f>ABS(B33-E33)</f>
        <v>0.63212055882855767</v>
      </c>
      <c r="H33">
        <v>0</v>
      </c>
      <c r="I33">
        <v>2</v>
      </c>
      <c r="J33">
        <f>EXP(I33^2-2*I33)-I33</f>
        <v>-1</v>
      </c>
      <c r="K33">
        <f>(2*I33-2)*EXP(I33^2-2*I33)-1</f>
        <v>1</v>
      </c>
      <c r="L33">
        <f>I33-J33/K33</f>
        <v>3</v>
      </c>
      <c r="M33">
        <f>ABS(I33-L33)</f>
        <v>1</v>
      </c>
    </row>
    <row r="34" spans="1:13" x14ac:dyDescent="0.25">
      <c r="A34">
        <v>1</v>
      </c>
      <c r="B34">
        <f>E33</f>
        <v>0.36787944117144233</v>
      </c>
      <c r="C34">
        <f>EXP(B34^2-2*B34)-B34</f>
        <v>0.18069976803540932</v>
      </c>
      <c r="D34">
        <f>(2*B34-2)*EXP(B34^2-2*B34)-1</f>
        <v>-1.6935363925711266</v>
      </c>
      <c r="E34">
        <f>B34-C34/D34</f>
        <v>0.47457910751936827</v>
      </c>
      <c r="F34">
        <f>ABS(B34-E34)</f>
        <v>0.10669966634792594</v>
      </c>
      <c r="H34">
        <v>1</v>
      </c>
      <c r="I34">
        <f>L33</f>
        <v>3</v>
      </c>
      <c r="J34">
        <f>EXP(I34^2-2*I34)-I34</f>
        <v>17.085536923187668</v>
      </c>
      <c r="K34">
        <f>(2*I34-2)*EXP(I34^2-2*I34)-1</f>
        <v>79.342147692750672</v>
      </c>
      <c r="L34">
        <f>I34-J34/K34</f>
        <v>2.7846600146324407</v>
      </c>
      <c r="M34">
        <f>ABS(I34-L34)</f>
        <v>0.21533998536755927</v>
      </c>
    </row>
    <row r="35" spans="1:13" x14ac:dyDescent="0.25">
      <c r="A35">
        <v>2</v>
      </c>
      <c r="B35">
        <f t="shared" ref="B35:B36" si="2">E34</f>
        <v>0.47457910751936827</v>
      </c>
      <c r="C35">
        <f t="shared" ref="C35:C36" si="3">EXP(B35^2-2*B35)-B35</f>
        <v>1.0262566943901819E-2</v>
      </c>
      <c r="D35">
        <f t="shared" ref="D35:D36" si="4">(2*B35-2)*EXP(B35^2-2*B35)-1</f>
        <v>-1.5094918906165906</v>
      </c>
      <c r="E35">
        <f t="shared" ref="E35:E36" si="5">B35-C35/D35</f>
        <v>0.48137779720276219</v>
      </c>
      <c r="F35">
        <f t="shared" ref="F35:F36" si="6">ABS(B35-E35)</f>
        <v>6.7986896833939214E-3</v>
      </c>
      <c r="H35">
        <v>2</v>
      </c>
      <c r="I35">
        <f t="shared" ref="I35:I36" si="7">L34</f>
        <v>2.7846600146324407</v>
      </c>
      <c r="J35">
        <f t="shared" ref="J35:J41" si="8">EXP(I35^2-2*I35)-I35</f>
        <v>6.1060896066757406</v>
      </c>
      <c r="K35">
        <f t="shared" ref="K35:K36" si="9">(2*I35-2)*EXP(I35^2-2*I35)-1</f>
        <v>30.733930698514452</v>
      </c>
      <c r="L35">
        <f t="shared" ref="L35" si="10">I35-J35/K35</f>
        <v>2.5859841710973708</v>
      </c>
      <c r="M35">
        <f t="shared" ref="M35" si="11">ABS(I35-L35)</f>
        <v>0.19867584353506995</v>
      </c>
    </row>
    <row r="36" spans="1:13" x14ac:dyDescent="0.25">
      <c r="A36" s="1">
        <v>3</v>
      </c>
      <c r="B36" s="1">
        <f t="shared" si="2"/>
        <v>0.48137779720276219</v>
      </c>
      <c r="C36">
        <f t="shared" si="3"/>
        <v>3.4595573128182178E-5</v>
      </c>
      <c r="H36" s="1">
        <v>3</v>
      </c>
      <c r="I36" s="1">
        <f t="shared" ref="I36:I41" si="12">L35</f>
        <v>2.5859841710973708</v>
      </c>
      <c r="J36">
        <f t="shared" si="8"/>
        <v>1.9650103765207714</v>
      </c>
    </row>
    <row r="38" spans="1:13" x14ac:dyDescent="0.25">
      <c r="A38" t="s">
        <v>12</v>
      </c>
    </row>
    <row r="39" spans="1:13" x14ac:dyDescent="0.25">
      <c r="A39" t="s">
        <v>13</v>
      </c>
    </row>
    <row r="40" spans="1:13" x14ac:dyDescent="0.25">
      <c r="A40" t="s">
        <v>14</v>
      </c>
    </row>
    <row r="42" spans="1:13" x14ac:dyDescent="0.25">
      <c r="A42" s="2" t="s">
        <v>3</v>
      </c>
      <c r="B42" s="2" t="s">
        <v>17</v>
      </c>
    </row>
    <row r="43" spans="1:13" x14ac:dyDescent="0.25">
      <c r="A43" s="2">
        <f>B36</f>
        <v>0.48137779720276219</v>
      </c>
      <c r="B43" s="2">
        <f>ABS((2*A43-2)*EXP(A43^2-2*A43))</f>
        <v>0.49934231119064265</v>
      </c>
      <c r="C43" t="s">
        <v>15</v>
      </c>
    </row>
    <row r="44" spans="1:13" x14ac:dyDescent="0.25">
      <c r="A44" s="2">
        <f>I36</f>
        <v>2.5859841710973708</v>
      </c>
      <c r="B44" s="2">
        <f>ABS((2*A44-2)*EXP(A44^2-2*A44))</f>
        <v>14.435610630545627</v>
      </c>
      <c r="C44" t="s">
        <v>16</v>
      </c>
    </row>
    <row r="46" spans="1:13" s="3" customFormat="1" x14ac:dyDescent="0.25"/>
    <row r="48" spans="1:13" x14ac:dyDescent="0.25">
      <c r="A48" t="s">
        <v>18</v>
      </c>
      <c r="B48" s="4" t="s">
        <v>30</v>
      </c>
      <c r="H48" t="s">
        <v>3</v>
      </c>
      <c r="I48" t="s">
        <v>4</v>
      </c>
      <c r="K48" t="s">
        <v>36</v>
      </c>
    </row>
    <row r="49" spans="1:12" x14ac:dyDescent="0.25">
      <c r="A49" t="s">
        <v>19</v>
      </c>
      <c r="B49" s="4" t="s">
        <v>21</v>
      </c>
      <c r="H49">
        <v>-1</v>
      </c>
      <c r="I49">
        <f>EXP(2*H49-2)+4*H49^3-12*H49^2+3</f>
        <v>-12.981684361111267</v>
      </c>
      <c r="K49" s="2" t="s">
        <v>37</v>
      </c>
      <c r="L49" s="2">
        <f>(1/6)*(I49+4*I50+2*I51+4*I52+I53)</f>
        <v>-1.5067246260801357</v>
      </c>
    </row>
    <row r="50" spans="1:12" x14ac:dyDescent="0.25">
      <c r="A50" t="s">
        <v>20</v>
      </c>
      <c r="B50" s="4" t="s">
        <v>22</v>
      </c>
      <c r="H50">
        <v>-0.5</v>
      </c>
      <c r="I50">
        <f t="shared" ref="I50:I53" si="13">EXP(2*H50-2)+4*H50^3-12*H50^2+3</f>
        <v>-0.45021293163213594</v>
      </c>
    </row>
    <row r="51" spans="1:12" x14ac:dyDescent="0.25">
      <c r="A51" t="s">
        <v>23</v>
      </c>
      <c r="B51" s="4" t="s">
        <v>24</v>
      </c>
      <c r="H51">
        <v>0</v>
      </c>
      <c r="I51">
        <f t="shared" si="13"/>
        <v>3.1353352832366128</v>
      </c>
      <c r="K51" t="s">
        <v>38</v>
      </c>
    </row>
    <row r="52" spans="1:12" x14ac:dyDescent="0.25">
      <c r="A52" t="s">
        <v>25</v>
      </c>
      <c r="B52" s="4" t="s">
        <v>26</v>
      </c>
      <c r="H52">
        <v>0.5</v>
      </c>
      <c r="I52">
        <f t="shared" si="13"/>
        <v>0.86787944117144233</v>
      </c>
      <c r="K52">
        <v>-1</v>
      </c>
      <c r="L52">
        <f>0.5*EXP(2*K52-2)+K52^4-4*K52^3+3*K52</f>
        <v>2.0091578194443667</v>
      </c>
    </row>
    <row r="53" spans="1:12" x14ac:dyDescent="0.25">
      <c r="A53" s="5" t="s">
        <v>27</v>
      </c>
      <c r="B53" s="6" t="s">
        <v>28</v>
      </c>
      <c r="D53" s="5" t="s">
        <v>29</v>
      </c>
      <c r="E53" s="5">
        <f>16</f>
        <v>16</v>
      </c>
      <c r="H53">
        <v>1</v>
      </c>
      <c r="I53">
        <f t="shared" si="13"/>
        <v>-4</v>
      </c>
      <c r="K53">
        <v>1</v>
      </c>
      <c r="L53">
        <f>0.5*EXP(2*K53-2)+K53^4-4*K53^3+3*K53</f>
        <v>0.5</v>
      </c>
    </row>
    <row r="55" spans="1:12" x14ac:dyDescent="0.25">
      <c r="A55" t="s">
        <v>31</v>
      </c>
      <c r="B55" s="7" t="s">
        <v>32</v>
      </c>
      <c r="C55" t="s">
        <v>33</v>
      </c>
      <c r="D55" t="s">
        <v>34</v>
      </c>
      <c r="E55">
        <f>16*32/(2880*0.0125)</f>
        <v>14.222222222222221</v>
      </c>
      <c r="K55" s="2" t="s">
        <v>39</v>
      </c>
      <c r="L55" s="2">
        <f>L53-L52</f>
        <v>-1.5091578194443667</v>
      </c>
    </row>
    <row r="56" spans="1:12" x14ac:dyDescent="0.25">
      <c r="C56" s="1" t="s">
        <v>35</v>
      </c>
      <c r="D56" s="1" t="s">
        <v>34</v>
      </c>
      <c r="E56" s="1">
        <f>E55^(1/4)</f>
        <v>1.9419670868292938</v>
      </c>
      <c r="F56" s="1">
        <v>2</v>
      </c>
    </row>
    <row r="57" spans="1:12" x14ac:dyDescent="0.25">
      <c r="K57" s="8" t="s">
        <v>40</v>
      </c>
      <c r="L57" s="8">
        <f>ABS(L49-L55)</f>
        <v>2.4331933642309789E-3</v>
      </c>
    </row>
  </sheetData>
  <pageMargins left="0.7" right="0.7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M3E</dc:creator>
  <cp:lastModifiedBy>M3E</cp:lastModifiedBy>
  <cp:lastPrinted>2018-02-12T09:22:52Z</cp:lastPrinted>
  <dcterms:created xsi:type="dcterms:W3CDTF">2018-02-12T08:37:44Z</dcterms:created>
  <dcterms:modified xsi:type="dcterms:W3CDTF">2018-02-12T10:29:14Z</dcterms:modified>
</cp:coreProperties>
</file>