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615"/>
  <workbookPr/>
  <mc:AlternateContent xmlns:mc="http://schemas.openxmlformats.org/markup-compatibility/2006">
    <mc:Choice Requires="x15">
      <x15ac:absPath xmlns:x15ac="http://schemas.microsoft.com/office/spreadsheetml/2010/11/ac" url="/Users/janna/Desktop/Tema_2017-09-04/"/>
    </mc:Choice>
  </mc:AlternateContent>
  <bookViews>
    <workbookView xWindow="380" yWindow="460" windowWidth="26820" windowHeight="15220" tabRatio="500" activeTab="2"/>
  </bookViews>
  <sheets>
    <sheet name="LU" sheetId="1" r:id="rId1"/>
    <sheet name="Minimi quadrati" sheetId="2" r:id="rId2"/>
    <sheet name="Risultati" sheetId="3" r:id="rId3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N17" i="3" l="1"/>
  <c r="N16" i="3"/>
  <c r="K17" i="3"/>
  <c r="L17" i="3"/>
  <c r="L16" i="3"/>
  <c r="K19" i="3" a="1"/>
  <c r="K19" i="3"/>
  <c r="L19" i="3"/>
  <c r="K20" i="3"/>
  <c r="L20" i="3"/>
  <c r="P16" i="3" a="1"/>
  <c r="P16" i="3"/>
  <c r="P17" i="3"/>
  <c r="P9" i="3" a="1"/>
  <c r="P9" i="3"/>
  <c r="P10" i="3"/>
  <c r="K12" i="3" a="1"/>
  <c r="K12" i="3"/>
  <c r="L12" i="3"/>
  <c r="K13" i="3"/>
  <c r="L13" i="3"/>
  <c r="N10" i="3"/>
  <c r="N9" i="3"/>
  <c r="L10" i="3"/>
  <c r="K10" i="3"/>
  <c r="L9" i="3"/>
  <c r="R3" i="3"/>
  <c r="R4" i="3"/>
  <c r="R5" i="3"/>
  <c r="R6" i="3"/>
  <c r="R2" i="3"/>
  <c r="M6" i="3"/>
  <c r="N6" i="3"/>
  <c r="O6" i="3"/>
  <c r="P6" i="3"/>
  <c r="L6" i="3"/>
  <c r="M4" i="3"/>
  <c r="N4" i="3"/>
  <c r="O4" i="3"/>
  <c r="P4" i="3"/>
  <c r="M5" i="3"/>
  <c r="N5" i="3"/>
  <c r="O5" i="3"/>
  <c r="P5" i="3"/>
  <c r="L5" i="3"/>
  <c r="L4" i="3"/>
  <c r="K7" i="1" a="1"/>
  <c r="K7" i="1"/>
  <c r="K8" i="1"/>
  <c r="K9" i="1"/>
  <c r="I7" i="1" a="1"/>
  <c r="I7" i="1"/>
  <c r="I8" i="1"/>
  <c r="I9" i="1"/>
  <c r="M2" i="1" a="1"/>
  <c r="M2" i="1"/>
  <c r="N2" i="1"/>
  <c r="O2" i="1"/>
  <c r="M3" i="1"/>
  <c r="N3" i="1"/>
  <c r="O3" i="1"/>
  <c r="M4" i="1"/>
  <c r="N4" i="1"/>
  <c r="O4" i="1"/>
  <c r="I2" i="1" a="1"/>
  <c r="I2" i="1"/>
  <c r="J2" i="1"/>
  <c r="K2" i="1"/>
  <c r="I3" i="1"/>
  <c r="J3" i="1"/>
  <c r="K3" i="1"/>
  <c r="I4" i="1"/>
  <c r="J4" i="1"/>
  <c r="K4" i="1"/>
  <c r="C26" i="2"/>
  <c r="D26" i="2"/>
  <c r="E26" i="2"/>
  <c r="F26" i="2"/>
  <c r="B26" i="2"/>
  <c r="B27" i="2"/>
  <c r="C27" i="2"/>
  <c r="D27" i="2"/>
  <c r="E27" i="2"/>
  <c r="F27" i="2"/>
  <c r="B28" i="2"/>
  <c r="B14" i="2"/>
  <c r="C13" i="2"/>
  <c r="D13" i="2"/>
  <c r="E13" i="2"/>
  <c r="F13" i="2"/>
  <c r="B13" i="2"/>
  <c r="C12" i="2"/>
  <c r="D12" i="2"/>
  <c r="E12" i="2"/>
  <c r="F12" i="2"/>
  <c r="B12" i="2"/>
  <c r="C23" i="2"/>
  <c r="D23" i="2"/>
  <c r="E23" i="2"/>
  <c r="F23" i="2"/>
  <c r="B23" i="2"/>
  <c r="A22" i="2" a="1"/>
  <c r="A22" i="2"/>
  <c r="B22" i="2"/>
  <c r="C10" i="2"/>
  <c r="D10" i="2"/>
  <c r="E10" i="2"/>
  <c r="F10" i="2"/>
  <c r="B10" i="2"/>
  <c r="A8" i="2" a="1"/>
  <c r="A8" i="2"/>
  <c r="B8" i="2"/>
  <c r="G7" i="1" a="1"/>
  <c r="G7" i="1"/>
  <c r="G8" i="1"/>
  <c r="G9" i="1"/>
  <c r="C17" i="1"/>
  <c r="B16" i="1"/>
  <c r="A15" i="1"/>
  <c r="E15" i="1" a="1"/>
  <c r="E15" i="1"/>
  <c r="F15" i="1"/>
  <c r="G15" i="1"/>
  <c r="E16" i="1"/>
  <c r="F16" i="1"/>
  <c r="G16" i="1"/>
  <c r="E17" i="1"/>
  <c r="F17" i="1"/>
  <c r="G17" i="1"/>
  <c r="C12" i="1"/>
  <c r="A12" i="1"/>
  <c r="A7" i="1" a="1"/>
  <c r="A7" i="1"/>
  <c r="B7" i="1"/>
  <c r="C7" i="1"/>
  <c r="A8" i="1"/>
  <c r="B8" i="1"/>
  <c r="C8" i="1"/>
  <c r="A9" i="1"/>
  <c r="B9" i="1"/>
  <c r="C9" i="1"/>
  <c r="A20" i="1" a="1"/>
  <c r="A20" i="1"/>
  <c r="B20" i="1"/>
  <c r="C20" i="1"/>
  <c r="A21" i="1"/>
  <c r="B21" i="1"/>
  <c r="C21" i="1"/>
  <c r="A22" i="1"/>
  <c r="B22" i="1"/>
  <c r="C22" i="1"/>
</calcChain>
</file>

<file path=xl/sharedStrings.xml><?xml version="1.0" encoding="utf-8"?>
<sst xmlns="http://schemas.openxmlformats.org/spreadsheetml/2006/main" count="57" uniqueCount="33">
  <si>
    <t>L</t>
  </si>
  <si>
    <t>U</t>
  </si>
  <si>
    <t>det(A)</t>
  </si>
  <si>
    <t>A=LU</t>
  </si>
  <si>
    <t>det(A^-3)</t>
  </si>
  <si>
    <t>D</t>
  </si>
  <si>
    <t>DAD</t>
  </si>
  <si>
    <t>DA</t>
  </si>
  <si>
    <t>x</t>
  </si>
  <si>
    <t>b</t>
  </si>
  <si>
    <t>X_i</t>
  </si>
  <si>
    <t>Y_i</t>
  </si>
  <si>
    <t>Y(X_i)</t>
  </si>
  <si>
    <t>a1</t>
  </si>
  <si>
    <t>a0</t>
  </si>
  <si>
    <t>Retta scarti verticali</t>
  </si>
  <si>
    <t>Retta scarti orizzontali</t>
  </si>
  <si>
    <t>Dati originali</t>
  </si>
  <si>
    <t>Scarto</t>
  </si>
  <si>
    <t>Scarto al quadrato</t>
  </si>
  <si>
    <t>Somma quadrati</t>
  </si>
  <si>
    <t>X(Y_i)</t>
  </si>
  <si>
    <t>Linv</t>
  </si>
  <si>
    <t>Uinv</t>
  </si>
  <si>
    <t>y = Linv*b</t>
  </si>
  <si>
    <t>x = Uinv*y</t>
  </si>
  <si>
    <t>X_i^2</t>
  </si>
  <si>
    <t>Y_i^2</t>
  </si>
  <si>
    <t>X_i*Y_i</t>
  </si>
  <si>
    <t>Somme</t>
  </si>
  <si>
    <t>Sistema 1</t>
  </si>
  <si>
    <t>rhs 1</t>
  </si>
  <si>
    <t>a0/a1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</si>
</sst>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6" borderId="1" xfId="0" applyFill="1" applyBorder="1"/>
    <xf numFmtId="0" fontId="0" fillId="7" borderId="1" xfId="0" applyFill="1" applyBorder="1"/>
    <xf numFmtId="0" fontId="0" fillId="0" borderId="1" xfId="0" applyBorder="1"/>
    <xf numFmtId="0" fontId="0" fillId="8" borderId="1" xfId="0" applyFill="1" applyBorder="1"/>
    <xf numFmtId="0" fontId="0" fillId="9" borderId="1" xfId="0" applyFill="1" applyBorder="1"/>
    <xf numFmtId="0" fontId="3" fillId="0" borderId="0" xfId="0" applyFont="1"/>
    <xf numFmtId="0" fontId="0" fillId="10" borderId="0" xfId="0" applyFill="1"/>
  </cellXfs>
  <cellStyles count="5">
    <cellStyle name="Collegamento ipertestuale" xfId="1" builtinId="8" hidden="1"/>
    <cellStyle name="Collegamento ipertestuale" xfId="3" builtinId="8" hidden="1"/>
    <cellStyle name="Collegamento ipertestuale visitato" xfId="2" builtinId="9" hidden="1"/>
    <cellStyle name="Collegamento ipertestuale visitato" xfId="4" builtinId="9" hidden="1"/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harts/_rels/chart1.xml.rels><?xml version="1.0" encoding="UTF-8" standalone="yes"?>
<Relationships xmlns="http://schemas.openxmlformats.org/package/2006/relationships"><Relationship Id="rId1" Type="http://schemas.microsoft.com/office/2011/relationships/chartStyle" Target="style1.xml"/><Relationship Id="rId2" Type="http://schemas.microsoft.com/office/2011/relationships/chartColorStyle" Target="colors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'Minimi quadrati'!$A$1</c:f>
              <c:strCache>
                <c:ptCount val="1"/>
                <c:pt idx="0">
                  <c:v>Dati originali</c:v>
                </c:pt>
              </c:strCache>
            </c:strRef>
          </c:tx>
          <c:spPr>
            <a:ln w="3175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'Minimi quadrati'!$B$2:$F$2</c:f>
              <c:numCache>
                <c:formatCode>General</c:formatCode>
                <c:ptCount val="5"/>
                <c:pt idx="0">
                  <c:v>1.0</c:v>
                </c:pt>
                <c:pt idx="1">
                  <c:v>3.0</c:v>
                </c:pt>
                <c:pt idx="2">
                  <c:v>7.0</c:v>
                </c:pt>
                <c:pt idx="3">
                  <c:v>12.0</c:v>
                </c:pt>
                <c:pt idx="4">
                  <c:v>20.0</c:v>
                </c:pt>
              </c:numCache>
            </c:numRef>
          </c:xVal>
          <c:yVal>
            <c:numRef>
              <c:f>'Minimi quadrati'!$B$3:$F$3</c:f>
              <c:numCache>
                <c:formatCode>General</c:formatCode>
                <c:ptCount val="5"/>
                <c:pt idx="0">
                  <c:v>54.0</c:v>
                </c:pt>
                <c:pt idx="1">
                  <c:v>33.0</c:v>
                </c:pt>
                <c:pt idx="2">
                  <c:v>67.0</c:v>
                </c:pt>
                <c:pt idx="3">
                  <c:v>10.0</c:v>
                </c:pt>
                <c:pt idx="4">
                  <c:v>19.0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'Minimi quadrati'!$A$6</c:f>
              <c:strCache>
                <c:ptCount val="1"/>
                <c:pt idx="0">
                  <c:v>Retta scarti verticali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'Minimi quadrati'!$B$9:$F$9</c:f>
              <c:numCache>
                <c:formatCode>General</c:formatCode>
                <c:ptCount val="5"/>
                <c:pt idx="0">
                  <c:v>1.0</c:v>
                </c:pt>
                <c:pt idx="1">
                  <c:v>3.0</c:v>
                </c:pt>
                <c:pt idx="2">
                  <c:v>7.0</c:v>
                </c:pt>
                <c:pt idx="3">
                  <c:v>12.0</c:v>
                </c:pt>
                <c:pt idx="4">
                  <c:v>20.0</c:v>
                </c:pt>
              </c:numCache>
            </c:numRef>
          </c:xVal>
          <c:yVal>
            <c:numRef>
              <c:f>'Minimi quadrati'!$B$10:$F$10</c:f>
              <c:numCache>
                <c:formatCode>General</c:formatCode>
                <c:ptCount val="5"/>
                <c:pt idx="0">
                  <c:v>51.32418524871355</c:v>
                </c:pt>
                <c:pt idx="1">
                  <c:v>47.44939965694683</c:v>
                </c:pt>
                <c:pt idx="2">
                  <c:v>39.69982847341338</c:v>
                </c:pt>
                <c:pt idx="3">
                  <c:v>30.01286449399657</c:v>
                </c:pt>
                <c:pt idx="4">
                  <c:v>14.51372212692967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'Minimi quadrati'!$A$20</c:f>
              <c:strCache>
                <c:ptCount val="1"/>
                <c:pt idx="0">
                  <c:v>Retta scarti orizzontali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'Minimi quadrati'!$B$23:$F$23</c:f>
              <c:numCache>
                <c:formatCode>General</c:formatCode>
                <c:ptCount val="5"/>
                <c:pt idx="0">
                  <c:v>5.117224880382775</c:v>
                </c:pt>
                <c:pt idx="1">
                  <c:v>9.320574162679426</c:v>
                </c:pt>
                <c:pt idx="2">
                  <c:v>2.515151515151516</c:v>
                </c:pt>
                <c:pt idx="3">
                  <c:v>13.92424242424243</c:v>
                </c:pt>
                <c:pt idx="4">
                  <c:v>12.12280701754386</c:v>
                </c:pt>
              </c:numCache>
            </c:numRef>
          </c:xVal>
          <c:yVal>
            <c:numRef>
              <c:f>'Minimi quadrati'!$B$24:$F$24</c:f>
              <c:numCache>
                <c:formatCode>General</c:formatCode>
                <c:ptCount val="5"/>
                <c:pt idx="0">
                  <c:v>54.0</c:v>
                </c:pt>
                <c:pt idx="1">
                  <c:v>33.0</c:v>
                </c:pt>
                <c:pt idx="2">
                  <c:v>67.0</c:v>
                </c:pt>
                <c:pt idx="3">
                  <c:v>10.0</c:v>
                </c:pt>
                <c:pt idx="4">
                  <c:v>19.0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589035104"/>
        <c:axId val="-589033472"/>
      </c:scatterChart>
      <c:valAx>
        <c:axId val="-5890351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-589033472"/>
        <c:crosses val="autoZero"/>
        <c:crossBetween val="midCat"/>
      </c:valAx>
      <c:valAx>
        <c:axId val="-5890334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-58903510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95250</xdr:colOff>
      <xdr:row>0</xdr:row>
      <xdr:rowOff>50800</xdr:rowOff>
    </xdr:from>
    <xdr:to>
      <xdr:col>16</xdr:col>
      <xdr:colOff>647700</xdr:colOff>
      <xdr:row>20</xdr:row>
      <xdr:rowOff>25400</xdr:rowOff>
    </xdr:to>
    <xdr:graphicFrame macro="">
      <xdr:nvGraphicFramePr>
        <xdr:cNvPr id="2" name="Gra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workbookViewId="0">
      <selection activeCell="I1" sqref="I1:O1048576"/>
    </sheetView>
  </sheetViews>
  <sheetFormatPr baseColWidth="10" defaultRowHeight="16" x14ac:dyDescent="0.2"/>
  <cols>
    <col min="3" max="3" width="11.5" bestFit="1" customWidth="1"/>
  </cols>
  <sheetData>
    <row r="1" spans="1:15" x14ac:dyDescent="0.2">
      <c r="A1" t="s">
        <v>0</v>
      </c>
      <c r="E1" t="s">
        <v>1</v>
      </c>
      <c r="I1" t="s">
        <v>22</v>
      </c>
      <c r="M1" t="s">
        <v>23</v>
      </c>
    </row>
    <row r="2" spans="1:15" x14ac:dyDescent="0.2">
      <c r="A2" s="1">
        <v>1</v>
      </c>
      <c r="B2" s="1">
        <v>0</v>
      </c>
      <c r="C2" s="1">
        <v>0</v>
      </c>
      <c r="E2" s="2">
        <v>4</v>
      </c>
      <c r="F2" s="2">
        <v>4</v>
      </c>
      <c r="G2" s="2">
        <v>0</v>
      </c>
      <c r="I2" s="7">
        <f t="array" ref="I2:K4">MINVERSE(A2:C4)</f>
        <v>1</v>
      </c>
      <c r="J2" s="7">
        <v>0</v>
      </c>
      <c r="K2" s="7">
        <v>0</v>
      </c>
      <c r="M2" s="7">
        <f t="array" ref="M2:O4">MINVERSE(E2:G4)</f>
        <v>0.25</v>
      </c>
      <c r="N2" s="7">
        <v>0.5</v>
      </c>
      <c r="O2" s="7">
        <v>-0.33333333333333331</v>
      </c>
    </row>
    <row r="3" spans="1:15" x14ac:dyDescent="0.2">
      <c r="A3" s="1">
        <v>5</v>
      </c>
      <c r="B3" s="1">
        <v>1</v>
      </c>
      <c r="C3" s="1">
        <v>0</v>
      </c>
      <c r="E3" s="2">
        <v>0</v>
      </c>
      <c r="F3" s="2">
        <v>-2</v>
      </c>
      <c r="G3" s="2">
        <v>2</v>
      </c>
      <c r="I3" s="7">
        <v>-5</v>
      </c>
      <c r="J3" s="7">
        <v>1</v>
      </c>
      <c r="K3" s="7">
        <v>0</v>
      </c>
      <c r="M3" s="7">
        <v>0</v>
      </c>
      <c r="N3" s="7">
        <v>-0.5</v>
      </c>
      <c r="O3" s="7">
        <v>0.33333333333333331</v>
      </c>
    </row>
    <row r="4" spans="1:15" x14ac:dyDescent="0.2">
      <c r="A4" s="1">
        <v>-2</v>
      </c>
      <c r="B4" s="1">
        <v>3</v>
      </c>
      <c r="C4" s="1">
        <v>1</v>
      </c>
      <c r="E4" s="2">
        <v>0</v>
      </c>
      <c r="F4" s="2">
        <v>0</v>
      </c>
      <c r="G4" s="2">
        <v>3</v>
      </c>
      <c r="I4" s="7">
        <v>17</v>
      </c>
      <c r="J4" s="7">
        <v>-3</v>
      </c>
      <c r="K4" s="7">
        <v>1</v>
      </c>
      <c r="M4" s="7">
        <v>0</v>
      </c>
      <c r="N4" s="7">
        <v>0</v>
      </c>
      <c r="O4" s="7">
        <v>0.33333333333333331</v>
      </c>
    </row>
    <row r="6" spans="1:15" x14ac:dyDescent="0.2">
      <c r="A6" t="s">
        <v>3</v>
      </c>
      <c r="E6" t="s">
        <v>8</v>
      </c>
      <c r="G6" t="s">
        <v>9</v>
      </c>
      <c r="I6" t="s">
        <v>24</v>
      </c>
      <c r="K6" t="s">
        <v>25</v>
      </c>
    </row>
    <row r="7" spans="1:15" x14ac:dyDescent="0.2">
      <c r="A7" s="3">
        <f t="array" ref="A7:C9">MMULT(A2:C4,E2:G4)</f>
        <v>4</v>
      </c>
      <c r="B7" s="3">
        <v>4</v>
      </c>
      <c r="C7" s="3">
        <v>0</v>
      </c>
      <c r="E7" s="5">
        <v>1</v>
      </c>
      <c r="G7" s="6">
        <f t="array" ref="G7:G9">MMULT(A7:C9,E7:E9)</f>
        <v>6</v>
      </c>
      <c r="I7">
        <f t="array" ref="I7:I9">MMULT(I2:K4,G7:G9)</f>
        <v>6</v>
      </c>
      <c r="K7">
        <f t="array" ref="K7:K9">MMULT(M2:O4,I7:I9)</f>
        <v>1</v>
      </c>
    </row>
    <row r="8" spans="1:15" x14ac:dyDescent="0.2">
      <c r="A8" s="3">
        <v>20</v>
      </c>
      <c r="B8" s="3">
        <v>18</v>
      </c>
      <c r="C8" s="3">
        <v>2</v>
      </c>
      <c r="E8" s="5">
        <v>0.5</v>
      </c>
      <c r="G8" s="6">
        <v>33</v>
      </c>
      <c r="I8">
        <v>3</v>
      </c>
      <c r="K8">
        <v>0.5</v>
      </c>
    </row>
    <row r="9" spans="1:15" x14ac:dyDescent="0.2">
      <c r="A9" s="3">
        <v>-8</v>
      </c>
      <c r="B9" s="3">
        <v>-14</v>
      </c>
      <c r="C9" s="3">
        <v>9</v>
      </c>
      <c r="E9" s="5">
        <v>2</v>
      </c>
      <c r="G9" s="6">
        <v>3</v>
      </c>
      <c r="I9">
        <v>6</v>
      </c>
      <c r="K9">
        <v>2</v>
      </c>
    </row>
    <row r="11" spans="1:15" x14ac:dyDescent="0.2">
      <c r="A11" t="s">
        <v>2</v>
      </c>
      <c r="C11" t="s">
        <v>4</v>
      </c>
    </row>
    <row r="12" spans="1:15" x14ac:dyDescent="0.2">
      <c r="A12">
        <f>E2*F3*G4</f>
        <v>-24</v>
      </c>
      <c r="C12">
        <f>A12^(-3)</f>
        <v>-7.2337962962962959E-5</v>
      </c>
    </row>
    <row r="14" spans="1:15" x14ac:dyDescent="0.2">
      <c r="A14" t="s">
        <v>5</v>
      </c>
      <c r="E14" t="s">
        <v>7</v>
      </c>
    </row>
    <row r="15" spans="1:15" x14ac:dyDescent="0.2">
      <c r="A15" s="4">
        <f>SQRT(5/A7)</f>
        <v>1.1180339887498949</v>
      </c>
      <c r="B15" s="4">
        <v>0</v>
      </c>
      <c r="C15" s="4">
        <v>0</v>
      </c>
      <c r="E15">
        <f t="array" ref="E15:G17">MMULT(A15:C17,A7:C9)</f>
        <v>4.4721359549995796</v>
      </c>
      <c r="F15">
        <v>4.4721359549995796</v>
      </c>
      <c r="G15">
        <v>0</v>
      </c>
    </row>
    <row r="16" spans="1:15" x14ac:dyDescent="0.2">
      <c r="A16" s="4">
        <v>0</v>
      </c>
      <c r="B16" s="4">
        <f>SQRT(5/B8)</f>
        <v>0.52704627669472992</v>
      </c>
      <c r="C16" s="4">
        <v>0</v>
      </c>
      <c r="E16">
        <v>10.540925533894598</v>
      </c>
      <c r="F16">
        <v>9.4868329805051381</v>
      </c>
      <c r="G16">
        <v>1.0540925533894598</v>
      </c>
    </row>
    <row r="17" spans="1:7" x14ac:dyDescent="0.2">
      <c r="A17" s="4">
        <v>0</v>
      </c>
      <c r="B17" s="4">
        <v>0</v>
      </c>
      <c r="C17" s="4">
        <f>SQRT(5/C9)</f>
        <v>0.7453559924999299</v>
      </c>
      <c r="E17">
        <v>-5.9628479399994392</v>
      </c>
      <c r="F17">
        <v>-10.434983894999018</v>
      </c>
      <c r="G17">
        <v>6.7082039324993694</v>
      </c>
    </row>
    <row r="19" spans="1:7" x14ac:dyDescent="0.2">
      <c r="A19" t="s">
        <v>6</v>
      </c>
    </row>
    <row r="20" spans="1:7" x14ac:dyDescent="0.2">
      <c r="A20" s="3">
        <f t="array" ref="A20:C22">MMULT(E15:G17,A15:C17)</f>
        <v>5.0000000000000009</v>
      </c>
      <c r="B20" s="3">
        <v>2.3570226039551585</v>
      </c>
      <c r="C20" s="3">
        <v>0</v>
      </c>
    </row>
    <row r="21" spans="1:7" x14ac:dyDescent="0.2">
      <c r="A21" s="3">
        <v>11.785113019775793</v>
      </c>
      <c r="B21" s="3">
        <v>5</v>
      </c>
      <c r="C21" s="3">
        <v>0.78567420131838617</v>
      </c>
    </row>
    <row r="22" spans="1:7" x14ac:dyDescent="0.2">
      <c r="A22" s="3">
        <v>-6.666666666666667</v>
      </c>
      <c r="B22" s="3">
        <v>-5.4997194092287032</v>
      </c>
      <c r="C22" s="3">
        <v>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>
      <selection activeCell="A14" sqref="A14:B14"/>
    </sheetView>
  </sheetViews>
  <sheetFormatPr baseColWidth="10" defaultRowHeight="16" x14ac:dyDescent="0.2"/>
  <cols>
    <col min="1" max="1" width="19.1640625" bestFit="1" customWidth="1"/>
  </cols>
  <sheetData>
    <row r="1" spans="1:6" x14ac:dyDescent="0.2">
      <c r="A1" t="s">
        <v>17</v>
      </c>
    </row>
    <row r="2" spans="1:6" x14ac:dyDescent="0.2">
      <c r="A2" t="s">
        <v>10</v>
      </c>
      <c r="B2">
        <v>1</v>
      </c>
      <c r="C2">
        <v>3</v>
      </c>
      <c r="D2">
        <v>7</v>
      </c>
      <c r="E2">
        <v>12</v>
      </c>
      <c r="F2">
        <v>20</v>
      </c>
    </row>
    <row r="3" spans="1:6" x14ac:dyDescent="0.2">
      <c r="A3" t="s">
        <v>11</v>
      </c>
      <c r="B3">
        <v>54</v>
      </c>
      <c r="C3">
        <v>33</v>
      </c>
      <c r="D3">
        <v>67</v>
      </c>
      <c r="E3">
        <v>10</v>
      </c>
      <c r="F3">
        <v>19</v>
      </c>
    </row>
    <row r="6" spans="1:6" x14ac:dyDescent="0.2">
      <c r="A6" s="4" t="s">
        <v>15</v>
      </c>
    </row>
    <row r="7" spans="1:6" x14ac:dyDescent="0.2">
      <c r="A7" s="4" t="s">
        <v>13</v>
      </c>
      <c r="B7" s="4" t="s">
        <v>14</v>
      </c>
    </row>
    <row r="8" spans="1:6" x14ac:dyDescent="0.2">
      <c r="A8" s="4">
        <f t="array" ref="A8:B8">LINEST(B3:F3,B2:F2)</f>
        <v>-1.9373927958833621</v>
      </c>
      <c r="B8" s="4">
        <v>53.261578044596916</v>
      </c>
    </row>
    <row r="9" spans="1:6" x14ac:dyDescent="0.2">
      <c r="A9" t="s">
        <v>10</v>
      </c>
      <c r="B9">
        <v>1</v>
      </c>
      <c r="C9">
        <v>3</v>
      </c>
      <c r="D9">
        <v>7</v>
      </c>
      <c r="E9">
        <v>12</v>
      </c>
      <c r="F9">
        <v>20</v>
      </c>
    </row>
    <row r="10" spans="1:6" x14ac:dyDescent="0.2">
      <c r="A10" t="s">
        <v>12</v>
      </c>
      <c r="B10">
        <f>$B8+B9*$A8</f>
        <v>51.324185248713555</v>
      </c>
      <c r="C10">
        <f>$B8+C9*$A8</f>
        <v>47.449399656946831</v>
      </c>
      <c r="D10">
        <f>$B8+D9*$A8</f>
        <v>39.699828473413383</v>
      </c>
      <c r="E10">
        <f>$B8+E9*$A8</f>
        <v>30.01286449399657</v>
      </c>
      <c r="F10">
        <f>$B8+F9*$A8</f>
        <v>14.513722126929672</v>
      </c>
    </row>
    <row r="12" spans="1:6" x14ac:dyDescent="0.2">
      <c r="A12" t="s">
        <v>18</v>
      </c>
      <c r="B12">
        <f>B10-B3</f>
        <v>-2.6758147512864454</v>
      </c>
      <c r="C12">
        <f t="shared" ref="C12:F12" si="0">C10-C3</f>
        <v>14.449399656946831</v>
      </c>
      <c r="D12">
        <f t="shared" si="0"/>
        <v>-27.300171526586617</v>
      </c>
      <c r="E12">
        <f t="shared" si="0"/>
        <v>20.01286449399657</v>
      </c>
      <c r="F12">
        <f t="shared" si="0"/>
        <v>-4.4862778730703283</v>
      </c>
    </row>
    <row r="13" spans="1:6" x14ac:dyDescent="0.2">
      <c r="A13" t="s">
        <v>19</v>
      </c>
      <c r="B13">
        <f>B12^2</f>
        <v>7.1599845832021414</v>
      </c>
      <c r="C13">
        <f t="shared" ref="C13:F13" si="1">C12^2</f>
        <v>208.78515044617518</v>
      </c>
      <c r="D13">
        <f t="shared" si="1"/>
        <v>745.29936538105062</v>
      </c>
      <c r="E13">
        <f t="shared" si="1"/>
        <v>400.51474525506859</v>
      </c>
      <c r="F13">
        <f t="shared" si="1"/>
        <v>20.126689154400427</v>
      </c>
    </row>
    <row r="14" spans="1:6" x14ac:dyDescent="0.2">
      <c r="A14" s="4" t="s">
        <v>20</v>
      </c>
      <c r="B14" s="4">
        <f>SUM(B13:F13)</f>
        <v>1381.8859348198971</v>
      </c>
    </row>
    <row r="20" spans="1:6" x14ac:dyDescent="0.2">
      <c r="A20" s="6" t="s">
        <v>16</v>
      </c>
    </row>
    <row r="21" spans="1:6" x14ac:dyDescent="0.2">
      <c r="A21" s="6" t="s">
        <v>13</v>
      </c>
      <c r="B21" s="6" t="s">
        <v>14</v>
      </c>
    </row>
    <row r="22" spans="1:6" x14ac:dyDescent="0.2">
      <c r="A22" s="6">
        <f t="array" ref="A22:B22">LINEST(B2:F2,B3:F3)</f>
        <v>-0.20015948963317387</v>
      </c>
      <c r="B22" s="6">
        <v>15.925837320574164</v>
      </c>
    </row>
    <row r="23" spans="1:6" x14ac:dyDescent="0.2">
      <c r="A23" t="s">
        <v>21</v>
      </c>
      <c r="B23">
        <f>$B22+$A22*B24</f>
        <v>5.1172248803827749</v>
      </c>
      <c r="C23">
        <f t="shared" ref="C23:F23" si="2">$B22+$A22*C24</f>
        <v>9.3205741626794261</v>
      </c>
      <c r="D23">
        <f t="shared" si="2"/>
        <v>2.5151515151515156</v>
      </c>
      <c r="E23">
        <f t="shared" si="2"/>
        <v>13.924242424242426</v>
      </c>
      <c r="F23">
        <f t="shared" si="2"/>
        <v>12.12280701754386</v>
      </c>
    </row>
    <row r="24" spans="1:6" x14ac:dyDescent="0.2">
      <c r="A24" t="s">
        <v>11</v>
      </c>
      <c r="B24">
        <v>54</v>
      </c>
      <c r="C24">
        <v>33</v>
      </c>
      <c r="D24">
        <v>67</v>
      </c>
      <c r="E24">
        <v>10</v>
      </c>
      <c r="F24">
        <v>19</v>
      </c>
    </row>
    <row r="26" spans="1:6" x14ac:dyDescent="0.2">
      <c r="A26" t="s">
        <v>18</v>
      </c>
      <c r="B26">
        <f>B23-B2</f>
        <v>4.1172248803827749</v>
      </c>
      <c r="C26">
        <f t="shared" ref="C26:F26" si="3">C23-C2</f>
        <v>6.3205741626794261</v>
      </c>
      <c r="D26">
        <f t="shared" si="3"/>
        <v>-4.4848484848484844</v>
      </c>
      <c r="E26">
        <f t="shared" si="3"/>
        <v>1.9242424242424256</v>
      </c>
      <c r="F26">
        <f t="shared" si="3"/>
        <v>-7.8771929824561404</v>
      </c>
    </row>
    <row r="27" spans="1:6" x14ac:dyDescent="0.2">
      <c r="A27" t="s">
        <v>19</v>
      </c>
      <c r="B27">
        <f>B26^2</f>
        <v>16.951540715642956</v>
      </c>
      <c r="C27">
        <f t="shared" ref="C27" si="4">C26^2</f>
        <v>39.949657745930729</v>
      </c>
      <c r="D27">
        <f t="shared" ref="D27" si="5">D26^2</f>
        <v>20.113865932047748</v>
      </c>
      <c r="E27">
        <f t="shared" ref="E27" si="6">E26^2</f>
        <v>3.7027089072543671</v>
      </c>
      <c r="F27">
        <f t="shared" ref="F27" si="7">F26^2</f>
        <v>62.050169282856267</v>
      </c>
    </row>
    <row r="28" spans="1:6" x14ac:dyDescent="0.2">
      <c r="A28" s="4" t="s">
        <v>20</v>
      </c>
      <c r="B28" s="4">
        <f>SUM(B27:F27)</f>
        <v>142.76794258373207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workbookViewId="0">
      <selection activeCell="O21" sqref="O21"/>
    </sheetView>
  </sheetViews>
  <sheetFormatPr baseColWidth="10" defaultRowHeight="16" x14ac:dyDescent="0.2"/>
  <cols>
    <col min="9" max="9" width="10.83203125" style="11"/>
    <col min="15" max="15" width="14.5" bestFit="1" customWidth="1"/>
  </cols>
  <sheetData>
    <row r="1" spans="1:18" x14ac:dyDescent="0.2">
      <c r="A1" t="s">
        <v>0</v>
      </c>
      <c r="E1" t="s">
        <v>1</v>
      </c>
      <c r="R1" s="5" t="s">
        <v>29</v>
      </c>
    </row>
    <row r="2" spans="1:18" x14ac:dyDescent="0.2">
      <c r="A2" s="1">
        <v>1</v>
      </c>
      <c r="B2" s="1">
        <v>0</v>
      </c>
      <c r="C2" s="1">
        <v>0</v>
      </c>
      <c r="E2" s="2">
        <v>4</v>
      </c>
      <c r="F2" s="2">
        <v>4</v>
      </c>
      <c r="G2" s="2">
        <v>0</v>
      </c>
      <c r="K2" s="10" t="s">
        <v>10</v>
      </c>
      <c r="L2" s="10">
        <v>1</v>
      </c>
      <c r="M2" s="10">
        <v>3</v>
      </c>
      <c r="N2" s="10">
        <v>7</v>
      </c>
      <c r="O2" s="10">
        <v>12</v>
      </c>
      <c r="P2" s="10">
        <v>20</v>
      </c>
      <c r="R2" s="5">
        <f>SUM(L2:P2)</f>
        <v>43</v>
      </c>
    </row>
    <row r="3" spans="1:18" x14ac:dyDescent="0.2">
      <c r="A3" s="1">
        <v>5</v>
      </c>
      <c r="B3" s="1">
        <v>1</v>
      </c>
      <c r="C3" s="1">
        <v>0</v>
      </c>
      <c r="E3" s="2">
        <v>0</v>
      </c>
      <c r="F3" s="2">
        <v>-2</v>
      </c>
      <c r="G3" s="2">
        <v>2</v>
      </c>
      <c r="K3" s="10" t="s">
        <v>11</v>
      </c>
      <c r="L3" s="10">
        <v>54</v>
      </c>
      <c r="M3" s="10">
        <v>33</v>
      </c>
      <c r="N3" s="10">
        <v>67</v>
      </c>
      <c r="O3" s="10">
        <v>10</v>
      </c>
      <c r="P3" s="10">
        <v>19</v>
      </c>
      <c r="R3" s="5">
        <f t="shared" ref="R3:R6" si="0">SUM(L3:P3)</f>
        <v>183</v>
      </c>
    </row>
    <row r="4" spans="1:18" x14ac:dyDescent="0.2">
      <c r="A4" s="1">
        <v>-2</v>
      </c>
      <c r="B4" s="1">
        <v>3</v>
      </c>
      <c r="C4" s="1">
        <v>1</v>
      </c>
      <c r="E4" s="2">
        <v>0</v>
      </c>
      <c r="F4" s="2">
        <v>0</v>
      </c>
      <c r="G4" s="2">
        <v>3</v>
      </c>
      <c r="K4" t="s">
        <v>26</v>
      </c>
      <c r="L4">
        <f>L2^2</f>
        <v>1</v>
      </c>
      <c r="M4">
        <f t="shared" ref="M4:P4" si="1">M2^2</f>
        <v>9</v>
      </c>
      <c r="N4">
        <f t="shared" si="1"/>
        <v>49</v>
      </c>
      <c r="O4">
        <f t="shared" si="1"/>
        <v>144</v>
      </c>
      <c r="P4">
        <f t="shared" si="1"/>
        <v>400</v>
      </c>
      <c r="R4" s="5">
        <f t="shared" si="0"/>
        <v>603</v>
      </c>
    </row>
    <row r="5" spans="1:18" x14ac:dyDescent="0.2">
      <c r="K5" t="s">
        <v>27</v>
      </c>
      <c r="L5">
        <f>L3^2</f>
        <v>2916</v>
      </c>
      <c r="M5">
        <f t="shared" ref="M5:P5" si="2">M3^2</f>
        <v>1089</v>
      </c>
      <c r="N5">
        <f t="shared" si="2"/>
        <v>4489</v>
      </c>
      <c r="O5">
        <f t="shared" si="2"/>
        <v>100</v>
      </c>
      <c r="P5">
        <f t="shared" si="2"/>
        <v>361</v>
      </c>
      <c r="R5" s="5">
        <f t="shared" si="0"/>
        <v>8955</v>
      </c>
    </row>
    <row r="6" spans="1:18" x14ac:dyDescent="0.2">
      <c r="A6" t="s">
        <v>3</v>
      </c>
      <c r="E6" t="s">
        <v>8</v>
      </c>
      <c r="G6" t="s">
        <v>9</v>
      </c>
      <c r="K6" t="s">
        <v>28</v>
      </c>
      <c r="L6">
        <f>L2*L3</f>
        <v>54</v>
      </c>
      <c r="M6">
        <f t="shared" ref="M6:P6" si="3">M2*M3</f>
        <v>99</v>
      </c>
      <c r="N6">
        <f t="shared" si="3"/>
        <v>469</v>
      </c>
      <c r="O6">
        <f t="shared" si="3"/>
        <v>120</v>
      </c>
      <c r="P6">
        <f t="shared" si="3"/>
        <v>380</v>
      </c>
      <c r="R6" s="5">
        <f t="shared" si="0"/>
        <v>1122</v>
      </c>
    </row>
    <row r="7" spans="1:18" x14ac:dyDescent="0.2">
      <c r="A7" s="3">
        <v>4</v>
      </c>
      <c r="B7" s="3">
        <v>4</v>
      </c>
      <c r="C7" s="3">
        <v>0</v>
      </c>
      <c r="E7" s="5">
        <v>1</v>
      </c>
      <c r="G7" s="6">
        <v>6</v>
      </c>
    </row>
    <row r="8" spans="1:18" x14ac:dyDescent="0.2">
      <c r="A8" s="3">
        <v>20</v>
      </c>
      <c r="B8" s="3">
        <v>18</v>
      </c>
      <c r="C8" s="3">
        <v>2</v>
      </c>
      <c r="E8" s="5">
        <v>0.5</v>
      </c>
      <c r="G8" s="6">
        <v>33</v>
      </c>
      <c r="K8" s="8" t="s">
        <v>30</v>
      </c>
      <c r="L8" s="8"/>
      <c r="N8" s="8" t="s">
        <v>31</v>
      </c>
      <c r="P8" s="9" t="s">
        <v>32</v>
      </c>
    </row>
    <row r="9" spans="1:18" x14ac:dyDescent="0.2">
      <c r="A9" s="3">
        <v>-8</v>
      </c>
      <c r="B9" s="3">
        <v>-14</v>
      </c>
      <c r="C9" s="3">
        <v>9</v>
      </c>
      <c r="E9" s="5">
        <v>2</v>
      </c>
      <c r="G9" s="6">
        <v>3</v>
      </c>
      <c r="K9" s="8">
        <v>5</v>
      </c>
      <c r="L9" s="8">
        <f>R2</f>
        <v>43</v>
      </c>
      <c r="N9" s="8">
        <f>R3</f>
        <v>183</v>
      </c>
      <c r="P9" s="9">
        <f t="array" ref="P9:P10">MMULT(K12:L13,N9:N10)</f>
        <v>53.261578044596916</v>
      </c>
    </row>
    <row r="10" spans="1:18" x14ac:dyDescent="0.2">
      <c r="K10" s="8">
        <f>R2</f>
        <v>43</v>
      </c>
      <c r="L10" s="8">
        <f>R4</f>
        <v>603</v>
      </c>
      <c r="N10" s="8">
        <f>R6</f>
        <v>1122</v>
      </c>
      <c r="P10" s="9">
        <v>-1.9373927958833619</v>
      </c>
    </row>
    <row r="11" spans="1:18" x14ac:dyDescent="0.2">
      <c r="A11" t="s">
        <v>2</v>
      </c>
      <c r="C11" s="9" t="s">
        <v>4</v>
      </c>
      <c r="E11" t="s">
        <v>24</v>
      </c>
    </row>
    <row r="12" spans="1:18" x14ac:dyDescent="0.2">
      <c r="A12">
        <v>-24</v>
      </c>
      <c r="C12" s="9">
        <v>-7.2337962962962959E-5</v>
      </c>
      <c r="E12" s="8">
        <v>6</v>
      </c>
      <c r="K12">
        <f t="array" ref="K12:L13">MINVERSE(K9:L10)</f>
        <v>0.51715265866209259</v>
      </c>
      <c r="L12">
        <v>-3.6878216123499133E-2</v>
      </c>
      <c r="O12" s="4" t="s">
        <v>20</v>
      </c>
      <c r="P12" s="4">
        <v>1381.8859348198971</v>
      </c>
    </row>
    <row r="13" spans="1:18" x14ac:dyDescent="0.2">
      <c r="E13" s="8">
        <v>3</v>
      </c>
      <c r="K13">
        <v>-3.687821612349914E-2</v>
      </c>
      <c r="L13">
        <v>4.2881646655231554E-3</v>
      </c>
    </row>
    <row r="14" spans="1:18" x14ac:dyDescent="0.2">
      <c r="A14" t="s">
        <v>5</v>
      </c>
      <c r="E14" s="8">
        <v>6</v>
      </c>
    </row>
    <row r="15" spans="1:18" x14ac:dyDescent="0.2">
      <c r="A15" s="4">
        <v>1.1180339887498949</v>
      </c>
      <c r="B15" s="4">
        <v>0</v>
      </c>
      <c r="C15" s="4">
        <v>0</v>
      </c>
      <c r="K15" s="8" t="s">
        <v>30</v>
      </c>
      <c r="L15" s="8"/>
      <c r="N15" s="8" t="s">
        <v>31</v>
      </c>
      <c r="P15" s="9" t="s">
        <v>32</v>
      </c>
    </row>
    <row r="16" spans="1:18" x14ac:dyDescent="0.2">
      <c r="A16" s="4">
        <v>0</v>
      </c>
      <c r="B16" s="4">
        <v>0.52704627669472992</v>
      </c>
      <c r="C16" s="4">
        <v>0</v>
      </c>
      <c r="K16" s="8">
        <v>5</v>
      </c>
      <c r="L16" s="8">
        <f>R3</f>
        <v>183</v>
      </c>
      <c r="N16" s="8">
        <f>R2</f>
        <v>43</v>
      </c>
      <c r="P16" s="9">
        <f t="array" ref="P16:P17">MMULT(K19:L20,N16:N17)</f>
        <v>15.925837320574161</v>
      </c>
    </row>
    <row r="17" spans="1:16" x14ac:dyDescent="0.2">
      <c r="A17" s="4">
        <v>0</v>
      </c>
      <c r="B17" s="4">
        <v>0</v>
      </c>
      <c r="C17" s="4">
        <v>0.7453559924999299</v>
      </c>
      <c r="K17" s="8">
        <f>R3</f>
        <v>183</v>
      </c>
      <c r="L17" s="8">
        <f>R5</f>
        <v>8955</v>
      </c>
      <c r="N17" s="8">
        <f>R6</f>
        <v>1122</v>
      </c>
      <c r="P17" s="9">
        <v>-0.20015948963317387</v>
      </c>
    </row>
    <row r="19" spans="1:16" x14ac:dyDescent="0.2">
      <c r="A19" t="s">
        <v>6</v>
      </c>
      <c r="K19">
        <f t="array" ref="K19:L20">MINVERSE(K16:L17)</f>
        <v>0.79346092503987253</v>
      </c>
      <c r="L19">
        <v>-1.6214779372674116E-2</v>
      </c>
      <c r="O19" s="4" t="s">
        <v>20</v>
      </c>
      <c r="P19" s="4">
        <v>142.76794258373207</v>
      </c>
    </row>
    <row r="20" spans="1:16" x14ac:dyDescent="0.2">
      <c r="A20" s="3">
        <v>5.0000000000000009</v>
      </c>
      <c r="B20" s="3">
        <v>2.3570226039551585</v>
      </c>
      <c r="C20" s="3">
        <v>0</v>
      </c>
      <c r="K20">
        <v>-1.6214779372674112E-2</v>
      </c>
      <c r="L20">
        <v>4.4302675881623262E-4</v>
      </c>
    </row>
    <row r="21" spans="1:16" x14ac:dyDescent="0.2">
      <c r="A21" s="3">
        <v>11.785113019775793</v>
      </c>
      <c r="B21" s="3">
        <v>5</v>
      </c>
      <c r="C21" s="3">
        <v>0.78567420131838617</v>
      </c>
    </row>
    <row r="22" spans="1:16" x14ac:dyDescent="0.2">
      <c r="A22" s="3">
        <v>-6.666666666666667</v>
      </c>
      <c r="B22" s="3">
        <v>-5.4997194092287032</v>
      </c>
      <c r="C22" s="3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LU</vt:lpstr>
      <vt:lpstr>Minimi quadrati</vt:lpstr>
      <vt:lpstr>Risultati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 di Microsoft Office</dc:creator>
  <cp:lastModifiedBy>Utente di Microsoft Office</cp:lastModifiedBy>
  <dcterms:created xsi:type="dcterms:W3CDTF">2017-09-03T05:36:51Z</dcterms:created>
  <dcterms:modified xsi:type="dcterms:W3CDTF">2017-09-09T04:29:29Z</dcterms:modified>
</cp:coreProperties>
</file>